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17f9772366fbcbd/Documents/"/>
    </mc:Choice>
  </mc:AlternateContent>
  <xr:revisionPtr revIDLastSave="8" documentId="8_{67EBE781-FC24-4006-854D-D1A0E7A1F78F}" xr6:coauthVersionLast="45" xr6:coauthVersionMax="45" xr10:uidLastSave="{7EEBB249-FC29-4471-9F01-ADA3896235D4}"/>
  <bookViews>
    <workbookView xWindow="28680" yWindow="-120" windowWidth="29040" windowHeight="15840" xr2:uid="{00000000-000D-0000-FFFF-FFFF00000000}"/>
  </bookViews>
  <sheets>
    <sheet name="FY 2023 Salary Too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" l="1"/>
  <c r="D34" i="1"/>
  <c r="D33" i="1"/>
  <c r="D32" i="1"/>
  <c r="D31" i="1"/>
  <c r="D30" i="1"/>
  <c r="G15" i="1" l="1"/>
  <c r="G7" i="1" s="1"/>
  <c r="G13" i="1" l="1"/>
  <c r="G14" i="1"/>
  <c r="G11" i="1"/>
  <c r="G9" i="1"/>
  <c r="G12" i="1"/>
  <c r="G10" i="1"/>
  <c r="F8" i="1" l="1"/>
  <c r="G8" i="1" s="1"/>
  <c r="G16" i="1" s="1"/>
  <c r="D36" i="1" l="1"/>
  <c r="C13" i="1" s="1"/>
  <c r="C7" i="1"/>
  <c r="C12" i="1"/>
  <c r="C11" i="1"/>
  <c r="C10" i="1"/>
  <c r="C9" i="1"/>
  <c r="C8" i="1"/>
  <c r="C14" i="1" l="1"/>
  <c r="B6" i="1" l="1"/>
</calcChain>
</file>

<file path=xl/sharedStrings.xml><?xml version="1.0" encoding="utf-8"?>
<sst xmlns="http://schemas.openxmlformats.org/spreadsheetml/2006/main" count="57" uniqueCount="38">
  <si>
    <t>S/W Piece--Obj Code</t>
  </si>
  <si>
    <t>%</t>
  </si>
  <si>
    <t>Amount</t>
  </si>
  <si>
    <t>Total</t>
  </si>
  <si>
    <t xml:space="preserve"> </t>
  </si>
  <si>
    <t>KPERS--518100</t>
  </si>
  <si>
    <t>Unemp--519800</t>
  </si>
  <si>
    <t>Wkrs Comp--519700</t>
  </si>
  <si>
    <t>Base Salary</t>
  </si>
  <si>
    <t xml:space="preserve">Base Salary </t>
  </si>
  <si>
    <t>Put the base salary amount in the yellow box.</t>
  </si>
  <si>
    <t xml:space="preserve">Change the Workers Comp rate to match the agency's rate. </t>
  </si>
  <si>
    <t>Total Salary and Benefits</t>
  </si>
  <si>
    <t>State Leave--517600</t>
  </si>
  <si>
    <t>This box is for entering the base salary and then benefits will be calculated.</t>
  </si>
  <si>
    <t xml:space="preserve">benefits will be calculated. </t>
  </si>
  <si>
    <t xml:space="preserve">This box is for entering the total salary lump sum and the base salary and </t>
  </si>
  <si>
    <t>Input the base salary and benefits amounts into IBARS in the Budget Request</t>
  </si>
  <si>
    <r>
      <t xml:space="preserve">Employee Health Insurance (Full Time) </t>
    </r>
    <r>
      <rPr>
        <i/>
        <sz val="12"/>
        <color indexed="18"/>
        <rFont val="Times New Roman"/>
        <family val="1"/>
      </rPr>
      <t>Enter # of Employees</t>
    </r>
  </si>
  <si>
    <r>
      <t xml:space="preserve">Employee Health Insurance (Part Time) </t>
    </r>
    <r>
      <rPr>
        <i/>
        <sz val="12"/>
        <color indexed="18"/>
        <rFont val="Times New Roman"/>
        <family val="1"/>
      </rPr>
      <t>Enter # of Employees</t>
    </r>
  </si>
  <si>
    <r>
      <t xml:space="preserve">Family Health Insurance (Full Time) </t>
    </r>
    <r>
      <rPr>
        <i/>
        <sz val="12"/>
        <color indexed="18"/>
        <rFont val="Times New Roman"/>
        <family val="1"/>
      </rPr>
      <t>Enter # of Employees</t>
    </r>
  </si>
  <si>
    <r>
      <t xml:space="preserve">Family Health Insurance (Part Time) </t>
    </r>
    <r>
      <rPr>
        <i/>
        <sz val="12"/>
        <color indexed="18"/>
        <rFont val="Times New Roman"/>
        <family val="1"/>
      </rPr>
      <t>Enter # of Employees</t>
    </r>
  </si>
  <si>
    <r>
      <t xml:space="preserve">Healthy Kids Insurance (Full Time) </t>
    </r>
    <r>
      <rPr>
        <i/>
        <sz val="12"/>
        <color indexed="18"/>
        <rFont val="Times New Roman"/>
        <family val="1"/>
      </rPr>
      <t>Enter # of Employees</t>
    </r>
  </si>
  <si>
    <r>
      <t xml:space="preserve">Healthy Kids Insurance (Part Time) </t>
    </r>
    <r>
      <rPr>
        <i/>
        <sz val="12"/>
        <color indexed="18"/>
        <rFont val="Times New Roman"/>
        <family val="1"/>
      </rPr>
      <t>Enter # of Employees</t>
    </r>
  </si>
  <si>
    <t>Total Health Insurance Expenditures</t>
  </si>
  <si>
    <t>Health Insurance--519500</t>
  </si>
  <si>
    <t>Change the KPERS rate to match retirement rates for systems other than KPERS</t>
  </si>
  <si>
    <t>Regular &amp; School Member Retirement.</t>
  </si>
  <si>
    <t>Calculator #1--using a specified base salary to calculate fringe benefits</t>
  </si>
  <si>
    <t>Calculator #2--using a specified TOTAL to calculate base salary &amp; fringe benefits</t>
  </si>
  <si>
    <t>Enter Number of Employees Utilizing Health Insurance expenditures from below.</t>
  </si>
  <si>
    <t>Put the total salary and benefits amount to be budgeted in the yellow box.</t>
  </si>
  <si>
    <t>Total Salary &amp; Benefits minus Health Insurance</t>
  </si>
  <si>
    <t>OASDI FICA--519102</t>
  </si>
  <si>
    <t>Medicare FICA--519101</t>
  </si>
  <si>
    <t xml:space="preserve">Summary module in the FY 2021 Base Budget Entry Column. </t>
  </si>
  <si>
    <t>FY 2023</t>
  </si>
  <si>
    <t xml:space="preserve">Summary module in the FY 2023 Base Budget Entry Column.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</si>
</sst>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-&quot;_);_(@_)"/>
    <numFmt numFmtId="166" formatCode="_(* #,##0_);_(* \(#,##0\);_(* &quot;--&quot;_);_(@_)"/>
  </numFmts>
  <fonts count="12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18"/>
      <name val="Times New Roman"/>
      <family val="1"/>
    </font>
    <font>
      <i/>
      <sz val="12"/>
      <color indexed="18"/>
      <name val="Times New Roman"/>
      <family val="1"/>
    </font>
    <font>
      <b/>
      <sz val="12"/>
      <name val="Times New Roman"/>
      <family val="1"/>
    </font>
    <font>
      <u val="singleAccounting"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8">
    <xf numFmtId="0" fontId="0" fillId="0" borderId="0" xfId="0"/>
    <xf numFmtId="0" fontId="5" fillId="0" borderId="9" xfId="5" applyFont="1" applyBorder="1" applyProtection="1"/>
    <xf numFmtId="44" fontId="5" fillId="0" borderId="0" xfId="7" applyFont="1" applyBorder="1" applyProtection="1"/>
    <xf numFmtId="0" fontId="5" fillId="0" borderId="9" xfId="5" applyFont="1" applyBorder="1" applyAlignment="1" applyProtection="1">
      <alignment horizontal="left" indent="23"/>
    </xf>
    <xf numFmtId="41" fontId="4" fillId="0" borderId="0" xfId="7" applyNumberFormat="1" applyFont="1" applyBorder="1" applyProtection="1"/>
    <xf numFmtId="165" fontId="5" fillId="4" borderId="10" xfId="1" applyNumberFormat="1" applyFont="1" applyFill="1" applyBorder="1" applyProtection="1">
      <protection locked="0"/>
    </xf>
    <xf numFmtId="165" fontId="5" fillId="2" borderId="10" xfId="1" applyNumberFormat="1" applyFont="1" applyFill="1" applyBorder="1" applyProtection="1">
      <protection locked="0"/>
    </xf>
    <xf numFmtId="0" fontId="8" fillId="0" borderId="0" xfId="0" applyFont="1" applyProtection="1"/>
    <xf numFmtId="0" fontId="5" fillId="0" borderId="0" xfId="0" applyFont="1" applyProtection="1"/>
    <xf numFmtId="0" fontId="8" fillId="0" borderId="1" xfId="0" applyFont="1" applyBorder="1" applyProtection="1"/>
    <xf numFmtId="0" fontId="5" fillId="0" borderId="2" xfId="0" applyFont="1" applyBorder="1" applyProtection="1"/>
    <xf numFmtId="164" fontId="5" fillId="0" borderId="3" xfId="1" applyNumberFormat="1" applyFont="1" applyBorder="1" applyProtection="1"/>
    <xf numFmtId="0" fontId="5" fillId="0" borderId="4" xfId="0" applyFont="1" applyBorder="1" applyProtection="1"/>
    <xf numFmtId="0" fontId="5" fillId="0" borderId="0" xfId="0" applyFont="1" applyBorder="1" applyProtection="1"/>
    <xf numFmtId="164" fontId="5" fillId="0" borderId="5" xfId="1" applyNumberFormat="1" applyFont="1" applyBorder="1" applyProtection="1"/>
    <xf numFmtId="164" fontId="5" fillId="0" borderId="5" xfId="1" applyNumberFormat="1" applyFont="1" applyFill="1" applyBorder="1" applyProtection="1"/>
    <xf numFmtId="10" fontId="5" fillId="0" borderId="0" xfId="0" applyNumberFormat="1" applyFont="1" applyBorder="1" applyProtection="1"/>
    <xf numFmtId="166" fontId="5" fillId="0" borderId="5" xfId="1" applyNumberFormat="1" applyFont="1" applyBorder="1" applyProtection="1"/>
    <xf numFmtId="164" fontId="5" fillId="0" borderId="0" xfId="0" applyNumberFormat="1" applyFont="1" applyProtection="1"/>
    <xf numFmtId="10" fontId="5" fillId="0" borderId="0" xfId="0" applyNumberFormat="1" applyFont="1" applyFill="1" applyBorder="1" applyProtection="1"/>
    <xf numFmtId="165" fontId="5" fillId="0" borderId="5" xfId="1" applyNumberFormat="1" applyFont="1" applyBorder="1" applyProtection="1"/>
    <xf numFmtId="0" fontId="4" fillId="2" borderId="4" xfId="2" applyFont="1" applyFill="1" applyBorder="1" applyProtection="1"/>
    <xf numFmtId="0" fontId="5" fillId="0" borderId="5" xfId="0" applyFont="1" applyBorder="1" applyProtection="1"/>
    <xf numFmtId="0" fontId="5" fillId="4" borderId="0" xfId="0" applyFont="1" applyFill="1" applyProtection="1"/>
    <xf numFmtId="0" fontId="5" fillId="4" borderId="0" xfId="0" applyFont="1" applyFill="1" applyBorder="1" applyProtection="1"/>
    <xf numFmtId="0" fontId="5" fillId="4" borderId="5" xfId="0" applyFont="1" applyFill="1" applyBorder="1" applyProtection="1"/>
    <xf numFmtId="0" fontId="4" fillId="6" borderId="4" xfId="2" applyFont="1" applyFill="1" applyBorder="1" applyProtection="1"/>
    <xf numFmtId="0" fontId="5" fillId="6" borderId="0" xfId="0" applyFont="1" applyFill="1" applyBorder="1" applyProtection="1"/>
    <xf numFmtId="0" fontId="5" fillId="6" borderId="5" xfId="0" applyFont="1" applyFill="1" applyBorder="1" applyProtection="1"/>
    <xf numFmtId="0" fontId="4" fillId="4" borderId="4" xfId="2" applyFont="1" applyFill="1" applyBorder="1" applyProtection="1"/>
    <xf numFmtId="164" fontId="5" fillId="4" borderId="5" xfId="1" applyNumberFormat="1" applyFont="1" applyFill="1" applyBorder="1" applyProtection="1"/>
    <xf numFmtId="0" fontId="5" fillId="0" borderId="0" xfId="0" applyFont="1" applyFill="1" applyBorder="1" applyProtection="1"/>
    <xf numFmtId="0" fontId="5" fillId="4" borderId="4" xfId="0" applyFont="1" applyFill="1" applyBorder="1" applyProtection="1"/>
    <xf numFmtId="0" fontId="4" fillId="3" borderId="4" xfId="2" applyFont="1" applyFill="1" applyBorder="1" applyProtection="1"/>
    <xf numFmtId="0" fontId="5" fillId="3" borderId="0" xfId="0" applyFont="1" applyFill="1" applyBorder="1" applyProtection="1"/>
    <xf numFmtId="0" fontId="4" fillId="5" borderId="4" xfId="2" applyFont="1" applyFill="1" applyBorder="1" applyProtection="1"/>
    <xf numFmtId="0" fontId="5" fillId="5" borderId="0" xfId="0" applyFont="1" applyFill="1" applyBorder="1" applyProtection="1"/>
    <xf numFmtId="0" fontId="5" fillId="5" borderId="5" xfId="0" applyFont="1" applyFill="1" applyBorder="1" applyProtection="1"/>
    <xf numFmtId="0" fontId="5" fillId="0" borderId="4" xfId="0" applyFont="1" applyFill="1" applyBorder="1" applyProtection="1"/>
    <xf numFmtId="12" fontId="5" fillId="0" borderId="0" xfId="0" applyNumberFormat="1" applyFont="1" applyBorder="1" applyProtection="1"/>
    <xf numFmtId="12" fontId="5" fillId="0" borderId="5" xfId="0" applyNumberFormat="1" applyFont="1" applyBorder="1" applyProtection="1"/>
    <xf numFmtId="0" fontId="5" fillId="0" borderId="6" xfId="0" applyFont="1" applyFill="1" applyBorder="1" applyProtection="1"/>
    <xf numFmtId="0" fontId="5" fillId="0" borderId="7" xfId="0" applyFont="1" applyBorder="1" applyProtection="1"/>
    <xf numFmtId="0" fontId="5" fillId="0" borderId="8" xfId="0" applyFont="1" applyBorder="1" applyProtection="1"/>
    <xf numFmtId="0" fontId="8" fillId="0" borderId="0" xfId="0" applyFont="1" applyFill="1" applyBorder="1" applyProtection="1"/>
    <xf numFmtId="164" fontId="5" fillId="0" borderId="0" xfId="1" applyNumberFormat="1" applyFont="1" applyFill="1" applyBorder="1" applyProtection="1"/>
    <xf numFmtId="164" fontId="5" fillId="0" borderId="0" xfId="0" applyNumberFormat="1" applyFont="1" applyFill="1" applyBorder="1" applyProtection="1"/>
    <xf numFmtId="0" fontId="10" fillId="0" borderId="0" xfId="0" applyFont="1" applyFill="1" applyBorder="1" applyProtection="1"/>
    <xf numFmtId="10" fontId="5" fillId="6" borderId="0" xfId="0" applyNumberFormat="1" applyFont="1" applyFill="1" applyBorder="1" applyProtection="1">
      <protection locked="0"/>
    </xf>
    <xf numFmtId="10" fontId="5" fillId="3" borderId="0" xfId="0" applyNumberFormat="1" applyFont="1" applyFill="1" applyBorder="1" applyProtection="1">
      <protection locked="0"/>
    </xf>
    <xf numFmtId="166" fontId="6" fillId="5" borderId="10" xfId="5" applyNumberFormat="1" applyFont="1" applyFill="1" applyBorder="1" applyProtection="1">
      <protection locked="0"/>
    </xf>
    <xf numFmtId="166" fontId="6" fillId="5" borderId="11" xfId="5" applyNumberFormat="1" applyFont="1" applyFill="1" applyBorder="1" applyProtection="1">
      <protection locked="0"/>
    </xf>
    <xf numFmtId="0" fontId="11" fillId="0" borderId="4" xfId="0" applyFont="1" applyBorder="1" applyProtection="1"/>
    <xf numFmtId="0" fontId="11" fillId="0" borderId="0" xfId="0" applyFont="1" applyBorder="1" applyProtection="1"/>
    <xf numFmtId="166" fontId="11" fillId="0" borderId="5" xfId="1" applyNumberFormat="1" applyFont="1" applyFill="1" applyBorder="1" applyProtection="1"/>
    <xf numFmtId="166" fontId="9" fillId="0" borderId="10" xfId="1" applyNumberFormat="1" applyFont="1" applyFill="1" applyBorder="1" applyProtection="1"/>
    <xf numFmtId="165" fontId="4" fillId="0" borderId="0" xfId="7" applyNumberFormat="1" applyFont="1" applyBorder="1" applyProtection="1"/>
    <xf numFmtId="165" fontId="4" fillId="0" borderId="10" xfId="7" applyNumberFormat="1" applyFont="1" applyFill="1" applyBorder="1" applyProtection="1"/>
    <xf numFmtId="0" fontId="11" fillId="0" borderId="0" xfId="0" applyFont="1" applyFill="1" applyBorder="1" applyProtection="1"/>
    <xf numFmtId="10" fontId="5" fillId="0" borderId="0" xfId="0" applyNumberFormat="1" applyFont="1" applyFill="1" applyBorder="1" applyProtection="1">
      <protection locked="0"/>
    </xf>
    <xf numFmtId="165" fontId="5" fillId="0" borderId="0" xfId="1" applyNumberFormat="1" applyFont="1" applyFill="1" applyBorder="1" applyProtection="1">
      <protection locked="0"/>
    </xf>
    <xf numFmtId="166" fontId="11" fillId="0" borderId="0" xfId="1" applyNumberFormat="1" applyFont="1" applyFill="1" applyBorder="1" applyProtection="1"/>
    <xf numFmtId="166" fontId="5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5" fontId="5" fillId="0" borderId="0" xfId="1" applyNumberFormat="1" applyFont="1" applyFill="1" applyBorder="1" applyProtection="1"/>
    <xf numFmtId="0" fontId="4" fillId="0" borderId="0" xfId="2" applyFont="1" applyFill="1" applyBorder="1" applyProtection="1"/>
    <xf numFmtId="166" fontId="4" fillId="0" borderId="0" xfId="7" applyNumberFormat="1" applyFont="1" applyBorder="1" applyProtection="1"/>
    <xf numFmtId="44" fontId="5" fillId="0" borderId="0" xfId="0" applyNumberFormat="1" applyFont="1" applyFill="1" applyBorder="1" applyProtection="1"/>
  </cellXfs>
  <cellStyles count="10">
    <cellStyle name="Comma" xfId="1" builtinId="3"/>
    <cellStyle name="Comma 2" xfId="6" xr:uid="{00000000-0005-0000-0000-000001000000}"/>
    <cellStyle name="Currency 2" xfId="3" xr:uid="{00000000-0005-0000-0000-000002000000}"/>
    <cellStyle name="Currency 3" xfId="7" xr:uid="{00000000-0005-0000-0000-000003000000}"/>
    <cellStyle name="Fixed" xfId="8" xr:uid="{00000000-0005-0000-0000-000004000000}"/>
    <cellStyle name="Normal" xfId="0" builtinId="0"/>
    <cellStyle name="Normal 2" xfId="2" xr:uid="{00000000-0005-0000-0000-000006000000}"/>
    <cellStyle name="Normal 3" xfId="5" xr:uid="{00000000-0005-0000-0000-000007000000}"/>
    <cellStyle name="Percent 2" xfId="4" xr:uid="{00000000-0005-0000-0000-000008000000}"/>
    <cellStyle name="Percent 3" xfId="9" xr:uid="{00000000-0005-0000-0000-000009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workbookViewId="0">
      <selection activeCell="C36" sqref="C36"/>
    </sheetView>
  </sheetViews>
  <sheetFormatPr defaultRowHeight="15.75" x14ac:dyDescent="0.25"/>
  <cols>
    <col min="1" max="1" width="50.7109375" style="8" customWidth="1"/>
    <col min="2" max="2" width="8" style="8" bestFit="1" customWidth="1"/>
    <col min="3" max="3" width="13.5703125" style="8" customWidth="1"/>
    <col min="4" max="4" width="15.42578125" style="8" customWidth="1"/>
    <col min="5" max="5" width="50.7109375" style="8" customWidth="1"/>
    <col min="6" max="6" width="13" style="8" bestFit="1" customWidth="1"/>
    <col min="7" max="7" width="14.5703125" style="8" customWidth="1"/>
    <col min="8" max="8" width="10.28515625" style="8" customWidth="1"/>
    <col min="9" max="9" width="50.42578125" style="8" customWidth="1"/>
    <col min="10" max="10" width="10.28515625" style="8" bestFit="1" customWidth="1"/>
    <col min="11" max="11" width="12.7109375" style="8" bestFit="1" customWidth="1"/>
    <col min="12" max="16384" width="9.140625" style="8"/>
  </cols>
  <sheetData>
    <row r="1" spans="1:11" x14ac:dyDescent="0.25">
      <c r="A1" s="7" t="s">
        <v>28</v>
      </c>
      <c r="E1" s="7" t="s">
        <v>29</v>
      </c>
      <c r="I1" s="44"/>
      <c r="J1" s="31"/>
      <c r="K1" s="31"/>
    </row>
    <row r="2" spans="1:11" ht="16.5" thickBot="1" x14ac:dyDescent="0.3">
      <c r="I2" s="31"/>
      <c r="J2" s="31"/>
      <c r="K2" s="31"/>
    </row>
    <row r="3" spans="1:11" x14ac:dyDescent="0.25">
      <c r="A3" s="9" t="s">
        <v>36</v>
      </c>
      <c r="B3" s="10"/>
      <c r="C3" s="11"/>
      <c r="E3" s="9" t="s">
        <v>36</v>
      </c>
      <c r="F3" s="10"/>
      <c r="G3" s="11"/>
      <c r="I3" s="44"/>
      <c r="J3" s="31"/>
      <c r="K3" s="45"/>
    </row>
    <row r="4" spans="1:11" x14ac:dyDescent="0.25">
      <c r="A4" s="12" t="s">
        <v>0</v>
      </c>
      <c r="B4" s="13" t="s">
        <v>1</v>
      </c>
      <c r="C4" s="14" t="s">
        <v>2</v>
      </c>
      <c r="E4" s="12" t="s">
        <v>0</v>
      </c>
      <c r="F4" s="13" t="s">
        <v>1</v>
      </c>
      <c r="G4" s="14" t="s">
        <v>2</v>
      </c>
      <c r="I4" s="31"/>
      <c r="J4" s="31"/>
      <c r="K4" s="45"/>
    </row>
    <row r="5" spans="1:11" ht="16.5" thickBot="1" x14ac:dyDescent="0.3">
      <c r="A5" s="12"/>
      <c r="B5" s="13"/>
      <c r="C5" s="15"/>
      <c r="E5" s="12"/>
      <c r="F5" s="13"/>
      <c r="G5" s="15"/>
      <c r="I5" s="31"/>
      <c r="J5" s="31"/>
      <c r="K5" s="45"/>
    </row>
    <row r="6" spans="1:11" ht="16.5" thickBot="1" x14ac:dyDescent="0.3">
      <c r="A6" s="12" t="s">
        <v>9</v>
      </c>
      <c r="B6" s="16">
        <f>1-(SUM(B7:B12))</f>
        <v>0.76587000000000005</v>
      </c>
      <c r="C6" s="5">
        <v>0</v>
      </c>
      <c r="E6" s="12" t="s">
        <v>12</v>
      </c>
      <c r="F6" s="13"/>
      <c r="G6" s="6">
        <v>0</v>
      </c>
      <c r="I6" s="31"/>
      <c r="J6" s="31"/>
      <c r="K6" s="60"/>
    </row>
    <row r="7" spans="1:11" x14ac:dyDescent="0.25">
      <c r="A7" s="12" t="s">
        <v>5</v>
      </c>
      <c r="B7" s="48">
        <v>0.14860000000000001</v>
      </c>
      <c r="C7" s="17">
        <f t="shared" ref="C7:C12" si="0">+ROUND($C$6*B7,0)</f>
        <v>0</v>
      </c>
      <c r="D7" s="18"/>
      <c r="E7" s="52" t="s">
        <v>32</v>
      </c>
      <c r="F7" s="53"/>
      <c r="G7" s="54">
        <f>+G6-G15</f>
        <v>0</v>
      </c>
      <c r="I7" s="58"/>
      <c r="J7" s="58"/>
      <c r="K7" s="61"/>
    </row>
    <row r="8" spans="1:11" x14ac:dyDescent="0.25">
      <c r="A8" s="12" t="s">
        <v>33</v>
      </c>
      <c r="B8" s="16">
        <v>6.2E-2</v>
      </c>
      <c r="C8" s="17">
        <f t="shared" si="0"/>
        <v>0</v>
      </c>
      <c r="D8" s="18"/>
      <c r="E8" s="12" t="s">
        <v>8</v>
      </c>
      <c r="F8" s="16">
        <f>1-(SUM(F9:F14))</f>
        <v>0.76587000000000005</v>
      </c>
      <c r="G8" s="17">
        <f>+ROUND($G$7*F8,0)</f>
        <v>0</v>
      </c>
      <c r="I8" s="31"/>
      <c r="J8" s="19"/>
      <c r="K8" s="62"/>
    </row>
    <row r="9" spans="1:11" x14ac:dyDescent="0.25">
      <c r="A9" s="12" t="s">
        <v>34</v>
      </c>
      <c r="B9" s="16">
        <v>1.4500000000000001E-2</v>
      </c>
      <c r="C9" s="17">
        <f t="shared" si="0"/>
        <v>0</v>
      </c>
      <c r="D9" s="18"/>
      <c r="E9" s="12" t="s">
        <v>5</v>
      </c>
      <c r="F9" s="48">
        <v>0.14860000000000001</v>
      </c>
      <c r="G9" s="17">
        <f t="shared" ref="G9:G14" si="1">+ROUND($G$7*F9,0)</f>
        <v>0</v>
      </c>
      <c r="I9" s="31"/>
      <c r="J9" s="59"/>
      <c r="K9" s="62"/>
    </row>
    <row r="10" spans="1:11" x14ac:dyDescent="0.25">
      <c r="A10" s="12" t="s">
        <v>13</v>
      </c>
      <c r="B10" s="16">
        <v>6.6E-3</v>
      </c>
      <c r="C10" s="17">
        <f t="shared" si="0"/>
        <v>0</v>
      </c>
      <c r="D10" s="18"/>
      <c r="E10" s="12" t="s">
        <v>33</v>
      </c>
      <c r="F10" s="16">
        <v>6.2E-2</v>
      </c>
      <c r="G10" s="17">
        <f t="shared" si="1"/>
        <v>0</v>
      </c>
      <c r="I10" s="31"/>
      <c r="J10" s="19"/>
      <c r="K10" s="62"/>
    </row>
    <row r="11" spans="1:11" x14ac:dyDescent="0.25">
      <c r="A11" s="12" t="s">
        <v>6</v>
      </c>
      <c r="B11" s="16">
        <v>8.0000000000000004E-4</v>
      </c>
      <c r="C11" s="17">
        <f t="shared" si="0"/>
        <v>0</v>
      </c>
      <c r="D11" s="18"/>
      <c r="E11" s="12" t="s">
        <v>34</v>
      </c>
      <c r="F11" s="16">
        <v>1.4500000000000001E-2</v>
      </c>
      <c r="G11" s="17">
        <f t="shared" si="1"/>
        <v>0</v>
      </c>
      <c r="I11" s="31"/>
      <c r="J11" s="19"/>
      <c r="K11" s="62"/>
    </row>
    <row r="12" spans="1:11" ht="16.5" thickBot="1" x14ac:dyDescent="0.3">
      <c r="A12" s="12" t="s">
        <v>7</v>
      </c>
      <c r="B12" s="49">
        <v>1.6299999999999999E-3</v>
      </c>
      <c r="C12" s="17">
        <f t="shared" si="0"/>
        <v>0</v>
      </c>
      <c r="D12" s="18"/>
      <c r="E12" s="12" t="s">
        <v>13</v>
      </c>
      <c r="F12" s="16">
        <v>6.6E-3</v>
      </c>
      <c r="G12" s="17">
        <f t="shared" si="1"/>
        <v>0</v>
      </c>
      <c r="I12" s="31"/>
      <c r="J12" s="19"/>
      <c r="K12" s="62"/>
    </row>
    <row r="13" spans="1:11" ht="18.75" thickBot="1" x14ac:dyDescent="0.45">
      <c r="A13" s="12" t="s">
        <v>25</v>
      </c>
      <c r="B13" s="19"/>
      <c r="C13" s="55">
        <f>+D36</f>
        <v>0</v>
      </c>
      <c r="D13" s="18"/>
      <c r="E13" s="12" t="s">
        <v>6</v>
      </c>
      <c r="F13" s="16">
        <v>8.0000000000000004E-4</v>
      </c>
      <c r="G13" s="17">
        <f t="shared" si="1"/>
        <v>0</v>
      </c>
      <c r="I13" s="31"/>
      <c r="J13" s="19"/>
      <c r="K13" s="62"/>
    </row>
    <row r="14" spans="1:11" ht="16.5" thickBot="1" x14ac:dyDescent="0.3">
      <c r="A14" s="12" t="s">
        <v>3</v>
      </c>
      <c r="B14" s="13" t="s">
        <v>4</v>
      </c>
      <c r="C14" s="20">
        <f>SUM(C6:C13)</f>
        <v>0</v>
      </c>
      <c r="E14" s="12" t="s">
        <v>7</v>
      </c>
      <c r="F14" s="49">
        <v>1.6299999999999999E-3</v>
      </c>
      <c r="G14" s="17">
        <f t="shared" si="1"/>
        <v>0</v>
      </c>
      <c r="I14" s="31"/>
      <c r="J14" s="59"/>
      <c r="K14" s="62"/>
    </row>
    <row r="15" spans="1:11" ht="18.75" thickBot="1" x14ac:dyDescent="0.45">
      <c r="A15" s="12"/>
      <c r="B15" s="13"/>
      <c r="C15" s="14"/>
      <c r="E15" s="12" t="s">
        <v>25</v>
      </c>
      <c r="F15" s="19"/>
      <c r="G15" s="55">
        <f>D30</f>
        <v>0</v>
      </c>
      <c r="I15" s="31"/>
      <c r="J15" s="19"/>
      <c r="K15" s="63"/>
    </row>
    <row r="16" spans="1:11" x14ac:dyDescent="0.25">
      <c r="A16" s="21" t="s">
        <v>10</v>
      </c>
      <c r="B16" s="13"/>
      <c r="C16" s="22"/>
      <c r="E16" s="12" t="s">
        <v>3</v>
      </c>
      <c r="F16" s="13" t="s">
        <v>4</v>
      </c>
      <c r="G16" s="20">
        <f>SUM(G8:G15)</f>
        <v>0</v>
      </c>
      <c r="I16" s="31"/>
      <c r="J16" s="31"/>
      <c r="K16" s="64"/>
    </row>
    <row r="17" spans="1:11" x14ac:dyDescent="0.25">
      <c r="A17" s="23" t="s">
        <v>14</v>
      </c>
      <c r="B17" s="24"/>
      <c r="C17" s="25"/>
      <c r="E17" s="12"/>
      <c r="F17" s="13"/>
      <c r="G17" s="14"/>
      <c r="I17" s="31"/>
      <c r="J17" s="31"/>
      <c r="K17" s="45"/>
    </row>
    <row r="18" spans="1:11" x14ac:dyDescent="0.25">
      <c r="A18" s="26" t="s">
        <v>26</v>
      </c>
      <c r="B18" s="27"/>
      <c r="C18" s="28"/>
      <c r="E18" s="29" t="s">
        <v>31</v>
      </c>
      <c r="F18" s="24"/>
      <c r="G18" s="30"/>
      <c r="I18" s="65"/>
      <c r="J18" s="31"/>
      <c r="K18" s="45"/>
    </row>
    <row r="19" spans="1:11" x14ac:dyDescent="0.25">
      <c r="A19" s="26" t="s">
        <v>27</v>
      </c>
      <c r="B19" s="31"/>
      <c r="C19" s="22"/>
      <c r="E19" s="32" t="s">
        <v>16</v>
      </c>
      <c r="F19" s="24"/>
      <c r="G19" s="25"/>
      <c r="I19" s="31"/>
      <c r="J19" s="31"/>
      <c r="K19" s="31"/>
    </row>
    <row r="20" spans="1:11" x14ac:dyDescent="0.25">
      <c r="A20" s="33" t="s">
        <v>11</v>
      </c>
      <c r="B20" s="34"/>
      <c r="C20" s="22"/>
      <c r="E20" s="32" t="s">
        <v>15</v>
      </c>
      <c r="F20" s="24"/>
      <c r="G20" s="22"/>
      <c r="I20" s="31"/>
      <c r="J20" s="31"/>
      <c r="K20" s="31"/>
    </row>
    <row r="21" spans="1:11" x14ac:dyDescent="0.25">
      <c r="A21" s="35" t="s">
        <v>30</v>
      </c>
      <c r="B21" s="36"/>
      <c r="C21" s="37"/>
      <c r="E21" s="26" t="s">
        <v>26</v>
      </c>
      <c r="F21" s="27"/>
      <c r="G21" s="28"/>
      <c r="I21" s="65"/>
      <c r="J21" s="31"/>
      <c r="K21" s="31"/>
    </row>
    <row r="22" spans="1:11" x14ac:dyDescent="0.25">
      <c r="A22" s="38" t="s">
        <v>17</v>
      </c>
      <c r="B22" s="39"/>
      <c r="C22" s="40"/>
      <c r="E22" s="26" t="s">
        <v>27</v>
      </c>
      <c r="F22" s="31"/>
      <c r="G22" s="22"/>
      <c r="I22" s="65"/>
      <c r="J22" s="31"/>
      <c r="K22" s="31"/>
    </row>
    <row r="23" spans="1:11" ht="16.5" thickBot="1" x14ac:dyDescent="0.3">
      <c r="A23" s="41" t="s">
        <v>37</v>
      </c>
      <c r="B23" s="42"/>
      <c r="C23" s="43"/>
      <c r="D23" s="31"/>
      <c r="E23" s="33" t="s">
        <v>11</v>
      </c>
      <c r="F23" s="34"/>
      <c r="G23" s="22"/>
      <c r="I23" s="65"/>
      <c r="J23" s="31"/>
      <c r="K23" s="31"/>
    </row>
    <row r="24" spans="1:11" x14ac:dyDescent="0.25">
      <c r="D24" s="31"/>
      <c r="E24" s="35" t="s">
        <v>30</v>
      </c>
      <c r="F24" s="36"/>
      <c r="G24" s="37"/>
      <c r="I24" s="65"/>
      <c r="J24" s="31"/>
      <c r="K24" s="31"/>
    </row>
    <row r="25" spans="1:11" x14ac:dyDescent="0.25">
      <c r="D25" s="31"/>
      <c r="E25" s="38" t="s">
        <v>17</v>
      </c>
      <c r="G25" s="22"/>
      <c r="I25" s="31"/>
      <c r="J25" s="31"/>
      <c r="K25" s="31"/>
    </row>
    <row r="26" spans="1:11" ht="16.5" thickBot="1" x14ac:dyDescent="0.3">
      <c r="A26" s="31"/>
      <c r="B26" s="31"/>
      <c r="C26" s="31"/>
      <c r="D26" s="31"/>
      <c r="E26" s="41" t="s">
        <v>35</v>
      </c>
      <c r="F26" s="42"/>
      <c r="G26" s="43"/>
      <c r="I26" s="31"/>
      <c r="J26" s="31"/>
      <c r="K26" s="31"/>
    </row>
    <row r="27" spans="1:11" x14ac:dyDescent="0.25">
      <c r="A27" s="44"/>
      <c r="B27" s="31"/>
      <c r="C27" s="45"/>
      <c r="D27" s="31"/>
      <c r="E27" s="31"/>
      <c r="I27" s="31"/>
    </row>
    <row r="28" spans="1:11" x14ac:dyDescent="0.25">
      <c r="A28" s="31"/>
      <c r="B28" s="31"/>
      <c r="C28" s="45"/>
      <c r="D28" s="31"/>
      <c r="E28" s="46"/>
      <c r="G28" s="31"/>
      <c r="H28" s="31"/>
      <c r="I28" s="31"/>
      <c r="J28" s="18"/>
      <c r="K28" s="18"/>
    </row>
    <row r="29" spans="1:11" ht="16.5" thickBot="1" x14ac:dyDescent="0.3">
      <c r="A29" s="31"/>
      <c r="B29" s="31"/>
      <c r="C29" s="45"/>
      <c r="D29" s="31" t="s">
        <v>36</v>
      </c>
      <c r="E29" s="46"/>
      <c r="F29" s="44"/>
      <c r="G29" s="31"/>
      <c r="H29" s="45"/>
      <c r="I29" s="31"/>
      <c r="J29" s="18"/>
      <c r="K29" s="18"/>
    </row>
    <row r="30" spans="1:11" ht="16.5" thickBot="1" x14ac:dyDescent="0.3">
      <c r="A30" s="1" t="s">
        <v>18</v>
      </c>
      <c r="B30" s="2"/>
      <c r="C30" s="50">
        <v>0</v>
      </c>
      <c r="D30" s="56">
        <f>ROUND((688.42*12)*$C$30,0)</f>
        <v>0</v>
      </c>
      <c r="E30" s="56"/>
      <c r="F30" s="67"/>
      <c r="G30" s="31"/>
      <c r="H30" s="45"/>
      <c r="I30" s="31"/>
      <c r="J30" s="18"/>
      <c r="K30" s="18"/>
    </row>
    <row r="31" spans="1:11" ht="16.5" thickBot="1" x14ac:dyDescent="0.3">
      <c r="A31" s="1" t="s">
        <v>19</v>
      </c>
      <c r="B31" s="2"/>
      <c r="C31" s="50">
        <v>0</v>
      </c>
      <c r="D31" s="66">
        <f>ROUND((545.64*12)*$C$31,0)</f>
        <v>0</v>
      </c>
      <c r="E31" s="4"/>
      <c r="F31" s="67"/>
      <c r="G31" s="31"/>
      <c r="H31" s="45"/>
      <c r="I31" s="31"/>
      <c r="J31" s="18"/>
      <c r="K31" s="18"/>
    </row>
    <row r="32" spans="1:11" ht="16.5" thickBot="1" x14ac:dyDescent="0.3">
      <c r="A32" s="1" t="s">
        <v>20</v>
      </c>
      <c r="B32" s="2"/>
      <c r="C32" s="50">
        <v>0</v>
      </c>
      <c r="D32" s="66">
        <f>ROUND((325.34*12)*$C$32,0)</f>
        <v>0</v>
      </c>
      <c r="E32" s="4"/>
      <c r="F32" s="67"/>
      <c r="G32" s="31"/>
      <c r="H32" s="45"/>
      <c r="I32" s="31"/>
      <c r="J32" s="18"/>
      <c r="K32" s="18"/>
    </row>
    <row r="33" spans="1:11" ht="16.5" thickBot="1" x14ac:dyDescent="0.3">
      <c r="A33" s="1" t="s">
        <v>21</v>
      </c>
      <c r="B33" s="2"/>
      <c r="C33" s="50">
        <v>0</v>
      </c>
      <c r="D33" s="66">
        <f>ROUND((257.14*12)*$C$33,0)</f>
        <v>0</v>
      </c>
      <c r="E33" s="4"/>
      <c r="F33" s="67"/>
      <c r="G33" s="31"/>
      <c r="H33" s="45"/>
      <c r="I33" s="31"/>
      <c r="J33" s="18"/>
      <c r="K33" s="18"/>
    </row>
    <row r="34" spans="1:11" ht="16.5" thickBot="1" x14ac:dyDescent="0.3">
      <c r="A34" s="1" t="s">
        <v>22</v>
      </c>
      <c r="B34" s="31"/>
      <c r="C34" s="50">
        <v>0</v>
      </c>
      <c r="D34" s="66">
        <f>ROUND((1075.14*12)*$C$34,0)</f>
        <v>0</v>
      </c>
      <c r="E34" s="4"/>
      <c r="F34" s="67"/>
      <c r="G34" s="31"/>
      <c r="H34" s="45"/>
      <c r="I34" s="31"/>
    </row>
    <row r="35" spans="1:11" ht="16.5" thickBot="1" x14ac:dyDescent="0.3">
      <c r="A35" s="1" t="s">
        <v>23</v>
      </c>
      <c r="B35" s="31"/>
      <c r="C35" s="51">
        <v>0</v>
      </c>
      <c r="D35" s="66">
        <f>ROUND((853.74*12)*$C$35,0)</f>
        <v>0</v>
      </c>
      <c r="E35" s="4"/>
      <c r="F35" s="67"/>
      <c r="G35" s="31"/>
      <c r="H35" s="45"/>
      <c r="I35" s="31"/>
    </row>
    <row r="36" spans="1:11" ht="16.5" thickBot="1" x14ac:dyDescent="0.3">
      <c r="A36" s="3" t="s">
        <v>24</v>
      </c>
      <c r="C36" s="45"/>
      <c r="D36" s="57">
        <f>SUM(D30:D35)</f>
        <v>0</v>
      </c>
      <c r="E36" s="31"/>
      <c r="F36" s="31"/>
      <c r="G36" s="31"/>
      <c r="H36" s="45"/>
      <c r="I36" s="31"/>
    </row>
    <row r="37" spans="1:11" x14ac:dyDescent="0.25">
      <c r="A37" s="31"/>
      <c r="B37" s="31"/>
      <c r="C37" s="45"/>
      <c r="D37" s="31"/>
      <c r="E37" s="31"/>
      <c r="F37" s="31"/>
      <c r="G37" s="31"/>
      <c r="H37" s="45"/>
      <c r="I37" s="31"/>
    </row>
    <row r="38" spans="1:11" x14ac:dyDescent="0.25">
      <c r="A38" s="31"/>
      <c r="B38" s="31"/>
      <c r="C38" s="45"/>
      <c r="D38" s="31"/>
      <c r="E38" s="31"/>
      <c r="F38" s="31"/>
      <c r="G38" s="31"/>
      <c r="H38" s="45"/>
      <c r="I38" s="31"/>
    </row>
    <row r="39" spans="1:11" x14ac:dyDescent="0.25">
      <c r="D39" s="31"/>
      <c r="F39" s="31"/>
      <c r="G39" s="31"/>
      <c r="H39" s="45"/>
    </row>
    <row r="40" spans="1:11" x14ac:dyDescent="0.25">
      <c r="F40" s="31"/>
      <c r="G40" s="31"/>
      <c r="H40" s="45"/>
    </row>
    <row r="41" spans="1:11" x14ac:dyDescent="0.25">
      <c r="F41" s="47"/>
      <c r="G41" s="31"/>
      <c r="H41" s="31"/>
    </row>
    <row r="42" spans="1:11" x14ac:dyDescent="0.25">
      <c r="F42" s="47"/>
      <c r="G42" s="31"/>
      <c r="H42" s="31"/>
    </row>
    <row r="43" spans="1:11" x14ac:dyDescent="0.25">
      <c r="F43" s="47"/>
      <c r="G43" s="31"/>
      <c r="H43" s="31"/>
    </row>
    <row r="44" spans="1:11" x14ac:dyDescent="0.25">
      <c r="F44" s="31"/>
      <c r="G44" s="31"/>
      <c r="H44" s="31"/>
    </row>
  </sheetData>
  <phoneticPr fontId="0" type="noConversion"/>
  <pageMargins left="0.75" right="0.75" top="1" bottom="1" header="0.5" footer="0.5"/>
  <pageSetup scale="4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 xmlns="611ab313-5a89-4986-ae7a-64b54143fe11">Yes</Archive>
    <Fiscal_x0020_Year xmlns="611ab313-5a89-4986-ae7a-64b54143fe11" xsi:nil="true"/>
    <DB_x0020_Category xmlns="611ab313-5a89-4986-ae7a-64b54143fe1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13734D1B13174F8388BEBF3DABC2F4" ma:contentTypeVersion="15" ma:contentTypeDescription="Create a new document." ma:contentTypeScope="" ma:versionID="216baf10ebddc792dda0d77eee30314f">
  <xsd:schema xmlns:xsd="http://www.w3.org/2001/XMLSchema" xmlns:xs="http://www.w3.org/2001/XMLSchema" xmlns:p="http://schemas.microsoft.com/office/2006/metadata/properties" xmlns:ns2="611ab313-5a89-4986-ae7a-64b54143fe11" xmlns:ns3="f9f2b49b-f8e2-45f5-acae-33258cd49ab2" targetNamespace="http://schemas.microsoft.com/office/2006/metadata/properties" ma:root="true" ma:fieldsID="2365726312e172a0e762105fda0d551c" ns2:_="" ns3:_="">
    <xsd:import namespace="611ab313-5a89-4986-ae7a-64b54143fe11"/>
    <xsd:import namespace="f9f2b49b-f8e2-45f5-acae-33258cd49ab2"/>
    <xsd:element name="properties">
      <xsd:complexType>
        <xsd:sequence>
          <xsd:element name="documentManagement">
            <xsd:complexType>
              <xsd:all>
                <xsd:element ref="ns2:Fiscal_x0020_Year" minOccurs="0"/>
                <xsd:element ref="ns2:Archiv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2:DB_x0020_Category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ab313-5a89-4986-ae7a-64b54143fe11" elementFormDefault="qualified">
    <xsd:import namespace="http://schemas.microsoft.com/office/2006/documentManagement/types"/>
    <xsd:import namespace="http://schemas.microsoft.com/office/infopath/2007/PartnerControls"/>
    <xsd:element name="Fiscal_x0020_Year" ma:index="8" nillable="true" ma:displayName="Fiscal Year" ma:description="Fiscal Year" ma:format="Dropdown" ma:internalName="Fiscal_x0020_Year">
      <xsd:simpleType>
        <xsd:restriction base="dms:Choice"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Archive" ma:index="9" nillable="true" ma:displayName="Archive" ma:default="Yes" ma:description="Yes/No" ma:format="Dropdown" ma:internalName="Archive">
      <xsd:simpleType>
        <xsd:restriction base="dms:Choice">
          <xsd:enumeration value="Yes"/>
          <xsd:enumeration value="No"/>
        </xsd:restriction>
      </xsd:simpleType>
    </xsd:element>
    <xsd:element name="DB_x0020_Category" ma:index="15" nillable="true" ma:displayName="DB Category" ma:description="Category" ma:format="Dropdown" ma:internalName="DB_x0020_Category">
      <xsd:simpleType>
        <xsd:restriction base="dms:Choice">
          <xsd:enumeration value="Education"/>
          <xsd:enumeration value="Budget"/>
          <xsd:enumeration value="Legislation"/>
          <xsd:enumeration value="Agency Request"/>
          <xsd:enumeration value="Bond"/>
          <xsd:enumeration value="Personnel"/>
          <xsd:enumeration value="Travel"/>
          <xsd:enumeration value="Traini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2b49b-f8e2-45f5-acae-33258cd49a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AA74D5-E780-4F30-AB14-92CA4EAA8357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9f2b49b-f8e2-45f5-acae-33258cd49ab2"/>
    <ds:schemaRef ds:uri="611ab313-5a89-4986-ae7a-64b54143fe11"/>
  </ds:schemaRefs>
</ds:datastoreItem>
</file>

<file path=customXml/itemProps2.xml><?xml version="1.0" encoding="utf-8"?>
<ds:datastoreItem xmlns:ds="http://schemas.openxmlformats.org/officeDocument/2006/customXml" ds:itemID="{15F7A262-3FF0-4396-AB43-87E8B4E104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ab313-5a89-4986-ae7a-64b54143fe11"/>
    <ds:schemaRef ds:uri="f9f2b49b-f8e2-45f5-acae-33258cd49a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CC4093-3CC6-4D23-B0CC-A10D94F979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2023 Salary Tool</vt:lpstr>
    </vt:vector>
  </TitlesOfParts>
  <Company>State of Kansas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Thomas</dc:creator>
  <cp:lastModifiedBy>Jeffrey Arpin</cp:lastModifiedBy>
  <cp:lastPrinted>2018-04-24T18:48:20Z</cp:lastPrinted>
  <dcterms:created xsi:type="dcterms:W3CDTF">2006-09-07T20:39:33Z</dcterms:created>
  <dcterms:modified xsi:type="dcterms:W3CDTF">2020-09-10T18:44:59Z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0x0101001313734D1B13174F8388BEBF3DABC2F4</vt:lpwstr>
  </property>
</Properties>
</file>